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9320" windowHeight="7935" tabRatio="850"/>
  </bookViews>
  <sheets>
    <sheet name="Model NC" sheetId="9" r:id="rId1"/>
  </sheets>
  <definedNames>
    <definedName name="_xlnm.Print_Area" localSheetId="0">'Model NC'!$B$3:$H$72</definedName>
  </definedNames>
  <calcPr calcId="145621"/>
</workbook>
</file>

<file path=xl/calcChain.xml><?xml version="1.0" encoding="utf-8"?>
<calcChain xmlns="http://schemas.openxmlformats.org/spreadsheetml/2006/main">
  <c r="D66" i="9" l="1"/>
  <c r="H66" i="9" s="1"/>
  <c r="D65" i="9"/>
  <c r="H65" i="9" s="1"/>
  <c r="D62" i="9"/>
  <c r="D46" i="9"/>
  <c r="H46" i="9" s="1"/>
  <c r="D45" i="9"/>
  <c r="H45" i="9" s="1"/>
  <c r="D44" i="9"/>
  <c r="H44" i="9" s="1"/>
  <c r="D43" i="9"/>
  <c r="H43" i="9" s="1"/>
  <c r="D55" i="9"/>
  <c r="H55" i="9" s="1"/>
  <c r="D54" i="9"/>
  <c r="H54" i="9" s="1"/>
  <c r="D53" i="9"/>
  <c r="H53" i="9" s="1"/>
  <c r="D30" i="9"/>
  <c r="H30" i="9" s="1"/>
  <c r="D28" i="9"/>
  <c r="H28" i="9" s="1"/>
  <c r="D52" i="9"/>
  <c r="H52" i="9" s="1"/>
  <c r="D51" i="9"/>
  <c r="H51" i="9" s="1"/>
  <c r="D50" i="9"/>
  <c r="H50" i="9" s="1"/>
  <c r="D49" i="9"/>
  <c r="H49" i="9" s="1"/>
  <c r="D48" i="9"/>
  <c r="D47" i="9"/>
  <c r="H47" i="9" s="1"/>
  <c r="D42" i="9"/>
  <c r="H42" i="9" s="1"/>
  <c r="D41" i="9"/>
  <c r="H41" i="9" s="1"/>
  <c r="D40" i="9"/>
  <c r="H40" i="9" s="1"/>
  <c r="D39" i="9"/>
  <c r="H39" i="9" s="1"/>
  <c r="D38" i="9"/>
  <c r="H38" i="9" s="1"/>
  <c r="D37" i="9"/>
  <c r="H37" i="9" s="1"/>
  <c r="D36" i="9"/>
  <c r="H36" i="9" s="1"/>
  <c r="D35" i="9"/>
  <c r="H35" i="9" s="1"/>
  <c r="D34" i="9"/>
  <c r="H34" i="9" s="1"/>
  <c r="D33" i="9"/>
  <c r="H33" i="9" s="1"/>
  <c r="D32" i="9"/>
  <c r="H32" i="9" s="1"/>
  <c r="D31" i="9"/>
  <c r="H31" i="9" s="1"/>
  <c r="D27" i="9"/>
  <c r="H27" i="9" s="1"/>
  <c r="D26" i="9"/>
  <c r="H26" i="9" s="1"/>
  <c r="D25" i="9"/>
  <c r="H25" i="9" s="1"/>
  <c r="C18" i="9"/>
  <c r="D18" i="9" s="1"/>
  <c r="H18" i="9" s="1"/>
  <c r="C17" i="9"/>
  <c r="D17" i="9" s="1"/>
  <c r="H17" i="9" s="1"/>
  <c r="D20" i="9"/>
  <c r="H20" i="9" s="1"/>
  <c r="D19" i="9"/>
  <c r="H19" i="9" s="1"/>
  <c r="D16" i="9"/>
  <c r="H16" i="9" s="1"/>
  <c r="D13" i="9"/>
  <c r="C21" i="9" s="1"/>
  <c r="D21" i="9" s="1"/>
  <c r="H21" i="9" s="1"/>
  <c r="D12" i="9"/>
  <c r="H12" i="9" s="1"/>
  <c r="H11" i="9"/>
  <c r="H10" i="9"/>
  <c r="H9" i="9"/>
  <c r="H13" i="9" l="1"/>
  <c r="H62" i="9"/>
  <c r="F68" i="9" s="1"/>
  <c r="H48" i="9"/>
  <c r="F57" i="9" l="1"/>
  <c r="F72" i="9" s="1"/>
</calcChain>
</file>

<file path=xl/sharedStrings.xml><?xml version="1.0" encoding="utf-8"?>
<sst xmlns="http://schemas.openxmlformats.org/spreadsheetml/2006/main" count="179" uniqueCount="78">
  <si>
    <t>Marketingová spolupráce</t>
  </si>
  <si>
    <t>ks</t>
  </si>
  <si>
    <t>min</t>
  </si>
  <si>
    <t>Příloha č.1 - Výchozí ceník</t>
  </si>
  <si>
    <t>Stanovení jednotkových cen - cenový list</t>
  </si>
  <si>
    <t>Jednorázové aktivační či zřizovací poplatky</t>
  </si>
  <si>
    <t>Název</t>
  </si>
  <si>
    <t>Počet jednotek</t>
  </si>
  <si>
    <t>Jednotka</t>
  </si>
  <si>
    <t>Nabízená jednotková cena 
v Kč 
bez DPH</t>
  </si>
  <si>
    <t>Cena celkem 
v Kč bez DPH</t>
  </si>
  <si>
    <t>Kč/ks</t>
  </si>
  <si>
    <t>Počet jednotek za měsíc</t>
  </si>
  <si>
    <t>Kč/ks měsíčně</t>
  </si>
  <si>
    <t>Volání do mobilních sítí v ČR</t>
  </si>
  <si>
    <t>Kč/min</t>
  </si>
  <si>
    <t>Volání do pevných sítí v ČR</t>
  </si>
  <si>
    <t>Volání do hlasové schránky</t>
  </si>
  <si>
    <t>SMS do mobilních sítí v ČR</t>
  </si>
  <si>
    <t>MMS do mobilních sítí v ČR</t>
  </si>
  <si>
    <t>Mobilní služby elektronických komunikací</t>
  </si>
  <si>
    <t>Pravidelné měsíční poplatky</t>
  </si>
  <si>
    <t>Počet jednotek za 3 roky</t>
  </si>
  <si>
    <t>Pravidelný měsíční poplatek - SIM se základním hlasovým tarifem č. 1 "Účtovaný"</t>
  </si>
  <si>
    <t>Pravidelný měsíční poplatek - SIM se základním hlasovým tarifem č. 2 "Neomezený"</t>
  </si>
  <si>
    <t>Pravidelný měsíční poplatek - Datová služba s FUP 1,5 GB</t>
  </si>
  <si>
    <t>Pravidelný měsíční poplatek - Datová služba s FUP 10 GB</t>
  </si>
  <si>
    <t>Aktivace a zřízení - Standardní SIM karta se základním hlasovým tarifem</t>
  </si>
  <si>
    <t>Aktivace a zřízení - Standardní SIM karta se základním datovým tarifem</t>
  </si>
  <si>
    <t>Aktivace a zřízení - Mobilní datová služba na SIM se základním hlasovým tarifem</t>
  </si>
  <si>
    <t>Aktivace a zřízení - Podrobné elektronické vyúčtování na SIM</t>
  </si>
  <si>
    <t>Aktivace a zřízení - Mobilní hlasová virtuální privátní síť na SIM se základním hlasovým tarifem</t>
  </si>
  <si>
    <t>Pravidelný měsíční poplatek - Mobilní hlasová virtuální privátní síť na SIM se základním hlasovým tarifem</t>
  </si>
  <si>
    <t>Pravidelný měsíční poplatek - Podrobné elektronické vyúčtování na SIM</t>
  </si>
  <si>
    <t>Provoz pro základní hlasový tarif č. 1 "Účtovaný"</t>
  </si>
  <si>
    <t>Mezinárodní volání - Evropa - okolní státy</t>
  </si>
  <si>
    <t>Mezinárodní volání - Evropa - EU</t>
  </si>
  <si>
    <t>Mezinárodní volání - Evropa - nonEU pevninské státy</t>
  </si>
  <si>
    <t>Mezinárodní volání - USA a Kanada</t>
  </si>
  <si>
    <t>Mezinárodní volání - Svět</t>
  </si>
  <si>
    <t>Mezinárodní SMS</t>
  </si>
  <si>
    <t>Datový roaming - účtovaný - Svět</t>
  </si>
  <si>
    <t>MB</t>
  </si>
  <si>
    <t>Datový roaming - účtovaný - Evropa EU</t>
  </si>
  <si>
    <t>Datový roaming - účtovaný - Evropa nonEU</t>
  </si>
  <si>
    <t>Datový roaming - balíček 250 MB - Evropa EU</t>
  </si>
  <si>
    <t>Datový roaming - balíček 250 MB - Evropa nonEU + Evropa EU</t>
  </si>
  <si>
    <t>Datový roaming - balíček 250 MB - Svět + Evropa nonEU + Evropa EU</t>
  </si>
  <si>
    <t>Datový roaming - balíček 1000 MB - Evropa EU</t>
  </si>
  <si>
    <t>Datový roaming - balíček 1000 MB - Evropa nonEU + Evropa EU</t>
  </si>
  <si>
    <t>Datový roaming - balíček 1000 MB - Svět + Evropa nonEU + Evropa EU</t>
  </si>
  <si>
    <t>Kč/MB</t>
  </si>
  <si>
    <t>Roaming - příchozí - Evropa EU</t>
  </si>
  <si>
    <t>Roaming - příchozí - Evropa nonEU</t>
  </si>
  <si>
    <t>Roaming - příchozí - Svět</t>
  </si>
  <si>
    <t>Roaming - odchozí - Evropa EU</t>
  </si>
  <si>
    <t>Roaming - odchozí - Evropa nonEU</t>
  </si>
  <si>
    <t>Roaming - odchozí - Svět</t>
  </si>
  <si>
    <t>Roaming - SMS - Evropa EU</t>
  </si>
  <si>
    <t>Roaming - SMS - Evropa nonEU</t>
  </si>
  <si>
    <t>Roaming - SMS - Svět</t>
  </si>
  <si>
    <t>Roaming - MMS - Evropa EU</t>
  </si>
  <si>
    <t>Cena celkem 
v Kč bez DPH za 3 roky</t>
  </si>
  <si>
    <t>Celkem pro-forma výchozí nabídková cena  za mobilní služby elektronických komunikací v Kč bez DPH</t>
  </si>
  <si>
    <t>Celková cena za reklamní spolupráci v Kč bez DPH za 1 rok</t>
  </si>
  <si>
    <t>rok</t>
  </si>
  <si>
    <t>Počet jednotek za rok</t>
  </si>
  <si>
    <t>Počet prohlídek za 3 roky</t>
  </si>
  <si>
    <t>Počet prohlídek ročně</t>
  </si>
  <si>
    <t>Jednotková cena prohlídky v Kč bez DPH</t>
  </si>
  <si>
    <t>Celkem pro-forma výchozí nabídková cena  za marketingovou spolupráci v Kč bez DPH</t>
  </si>
  <si>
    <t>Matematické operace pro vyhodnocení veřejné zakázky</t>
  </si>
  <si>
    <t>Celková ekonomická výhodnost nabídky v Kč bez DPH</t>
  </si>
  <si>
    <t>Hlasový, textový, multimediální a datový provoz na SIM kartách</t>
  </si>
  <si>
    <t>Provoz pro tarify č. 1 "Účtovaný", č. 2 "Neomezený" a Datové tarify s FUP 1,5 a 10 GB</t>
  </si>
  <si>
    <t>Nabízená jednotková cena 
v Kč bez DPH</t>
  </si>
  <si>
    <t>Denní skupinová komentovaná prohlídka s průvodcem</t>
  </si>
  <si>
    <t>Večerní skupinová komentovaná prohlídka s průvodcem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</si>
</sst>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Tahoma"/>
      <family val="2"/>
      <charset val="238"/>
    </font>
    <font>
      <sz val="8"/>
      <color indexed="8"/>
      <name val="Tahoma"/>
      <family val="2"/>
      <charset val="238"/>
    </font>
    <font>
      <b/>
      <sz val="8"/>
      <color indexed="8"/>
      <name val="Tahoma"/>
      <family val="2"/>
      <charset val="238"/>
    </font>
    <font>
      <b/>
      <sz val="12"/>
      <color indexed="8"/>
      <name val="Tahoma"/>
      <family val="2"/>
      <charset val="238"/>
    </font>
    <font>
      <b/>
      <sz val="8"/>
      <name val="Tahoma"/>
      <family val="2"/>
      <charset val="238"/>
    </font>
    <font>
      <b/>
      <sz val="12"/>
      <name val="Tahoma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1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6" fillId="0" borderId="10" applyNumberFormat="0" applyFill="0" applyAlignment="0" applyProtection="0"/>
    <xf numFmtId="0" fontId="7" fillId="3" borderId="0" applyNumberFormat="0" applyBorder="0" applyAlignment="0" applyProtection="0"/>
    <xf numFmtId="0" fontId="13" fillId="7" borderId="8" applyNumberFormat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" fillId="8" borderId="9" applyNumberFormat="0" applyFont="0" applyAlignment="0" applyProtection="0"/>
    <xf numFmtId="0" fontId="12" fillId="0" borderId="7" applyNumberFormat="0" applyFill="0" applyAlignment="0" applyProtection="0"/>
    <xf numFmtId="0" fontId="6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9" fillId="5" borderId="5" applyNumberFormat="0" applyAlignment="0" applyProtection="0"/>
    <xf numFmtId="0" fontId="11" fillId="6" borderId="5" applyNumberFormat="0" applyAlignment="0" applyProtection="0"/>
    <xf numFmtId="0" fontId="10" fillId="6" borderId="6" applyNumberFormat="0" applyAlignment="0" applyProtection="0"/>
    <xf numFmtId="0" fontId="1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</cellStyleXfs>
  <cellXfs count="45">
    <xf numFmtId="0" fontId="0" fillId="0" borderId="0" xfId="0"/>
    <xf numFmtId="0" fontId="18" fillId="0" borderId="0" xfId="0" applyFont="1"/>
    <xf numFmtId="0" fontId="18" fillId="0" borderId="0" xfId="0" applyFont="1" applyAlignment="1">
      <alignment vertical="center"/>
    </xf>
    <xf numFmtId="0" fontId="18" fillId="0" borderId="1" xfId="0" applyFont="1" applyBorder="1" applyAlignment="1">
      <alignment vertical="center"/>
    </xf>
    <xf numFmtId="3" fontId="18" fillId="0" borderId="1" xfId="0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3" fontId="18" fillId="0" borderId="0" xfId="0" applyNumberFormat="1" applyFont="1" applyAlignment="1">
      <alignment horizontal="right" vertical="center"/>
    </xf>
    <xf numFmtId="0" fontId="18" fillId="0" borderId="15" xfId="0" applyFont="1" applyBorder="1" applyAlignment="1">
      <alignment horizontal="center" vertical="center"/>
    </xf>
    <xf numFmtId="4" fontId="18" fillId="34" borderId="13" xfId="0" applyNumberFormat="1" applyFont="1" applyFill="1" applyBorder="1" applyAlignment="1">
      <alignment vertical="center"/>
    </xf>
    <xf numFmtId="4" fontId="18" fillId="0" borderId="13" xfId="0" applyNumberFormat="1" applyFont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3" fontId="18" fillId="0" borderId="0" xfId="0" applyNumberFormat="1" applyFont="1" applyFill="1" applyBorder="1" applyAlignment="1">
      <alignment horizontal="right" vertical="center"/>
    </xf>
    <xf numFmtId="3" fontId="18" fillId="0" borderId="0" xfId="0" applyNumberFormat="1" applyFont="1" applyFill="1" applyBorder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4" fontId="18" fillId="0" borderId="0" xfId="0" applyNumberFormat="1" applyFont="1" applyFill="1" applyBorder="1" applyAlignment="1">
      <alignment vertical="center"/>
    </xf>
    <xf numFmtId="3" fontId="19" fillId="0" borderId="0" xfId="0" applyNumberFormat="1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3" fontId="18" fillId="0" borderId="1" xfId="0" applyNumberFormat="1" applyFont="1" applyBorder="1" applyAlignment="1">
      <alignment horizontal="right" vertical="center"/>
    </xf>
    <xf numFmtId="3" fontId="19" fillId="0" borderId="0" xfId="0" applyNumberFormat="1" applyFont="1" applyAlignment="1">
      <alignment vertical="center"/>
    </xf>
    <xf numFmtId="0" fontId="19" fillId="0" borderId="0" xfId="0" applyFont="1" applyAlignment="1">
      <alignment horizontal="center" vertical="center"/>
    </xf>
    <xf numFmtId="4" fontId="18" fillId="0" borderId="13" xfId="0" applyNumberFormat="1" applyFont="1" applyFill="1" applyBorder="1" applyAlignment="1">
      <alignment vertical="center"/>
    </xf>
    <xf numFmtId="0" fontId="18" fillId="0" borderId="11" xfId="0" applyFont="1" applyBorder="1" applyAlignment="1">
      <alignment vertical="center"/>
    </xf>
    <xf numFmtId="0" fontId="18" fillId="0" borderId="11" xfId="0" applyFont="1" applyFill="1" applyBorder="1" applyAlignment="1">
      <alignment vertical="center"/>
    </xf>
    <xf numFmtId="0" fontId="22" fillId="33" borderId="14" xfId="0" applyFont="1" applyFill="1" applyBorder="1" applyAlignment="1">
      <alignment vertical="center"/>
    </xf>
    <xf numFmtId="3" fontId="22" fillId="33" borderId="1" xfId="0" applyNumberFormat="1" applyFont="1" applyFill="1" applyBorder="1" applyAlignment="1">
      <alignment horizontal="right" vertical="center"/>
    </xf>
    <xf numFmtId="3" fontId="22" fillId="33" borderId="1" xfId="0" applyNumberFormat="1" applyFont="1" applyFill="1" applyBorder="1" applyAlignment="1">
      <alignment horizontal="center" vertical="center" wrapText="1"/>
    </xf>
    <xf numFmtId="0" fontId="22" fillId="33" borderId="15" xfId="0" applyFont="1" applyFill="1" applyBorder="1" applyAlignment="1">
      <alignment horizontal="center" vertical="center"/>
    </xf>
    <xf numFmtId="3" fontId="22" fillId="33" borderId="13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/>
    <xf numFmtId="0" fontId="22" fillId="0" borderId="17" xfId="0" applyFont="1" applyFill="1" applyBorder="1" applyAlignment="1">
      <alignment vertical="center"/>
    </xf>
    <xf numFmtId="3" fontId="22" fillId="0" borderId="12" xfId="0" applyNumberFormat="1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vertical="center"/>
    </xf>
    <xf numFmtId="3" fontId="18" fillId="0" borderId="12" xfId="0" applyNumberFormat="1" applyFont="1" applyFill="1" applyBorder="1" applyAlignment="1">
      <alignment horizontal="right" vertical="center"/>
    </xf>
    <xf numFmtId="3" fontId="18" fillId="0" borderId="12" xfId="0" applyNumberFormat="1" applyFont="1" applyFill="1" applyBorder="1" applyAlignment="1">
      <alignment vertical="center"/>
    </xf>
    <xf numFmtId="0" fontId="18" fillId="0" borderId="12" xfId="0" applyFont="1" applyFill="1" applyBorder="1" applyAlignment="1">
      <alignment horizontal="center" vertical="center"/>
    </xf>
    <xf numFmtId="4" fontId="18" fillId="0" borderId="12" xfId="0" applyNumberFormat="1" applyFont="1" applyFill="1" applyBorder="1" applyAlignment="1">
      <alignment vertical="center"/>
    </xf>
    <xf numFmtId="0" fontId="22" fillId="33" borderId="1" xfId="0" applyFont="1" applyFill="1" applyBorder="1" applyAlignment="1">
      <alignment vertical="center"/>
    </xf>
    <xf numFmtId="3" fontId="18" fillId="34" borderId="13" xfId="0" applyNumberFormat="1" applyFont="1" applyFill="1" applyBorder="1" applyAlignment="1">
      <alignment vertical="center"/>
    </xf>
    <xf numFmtId="0" fontId="22" fillId="33" borderId="16" xfId="0" applyFont="1" applyFill="1" applyBorder="1" applyAlignment="1">
      <alignment vertical="center"/>
    </xf>
    <xf numFmtId="4" fontId="23" fillId="33" borderId="11" xfId="0" applyNumberFormat="1" applyFont="1" applyFill="1" applyBorder="1" applyAlignment="1">
      <alignment horizontal="right" vertical="center"/>
    </xf>
    <xf numFmtId="4" fontId="23" fillId="33" borderId="12" xfId="0" applyNumberFormat="1" applyFont="1" applyFill="1" applyBorder="1" applyAlignment="1">
      <alignment horizontal="right" vertical="center"/>
    </xf>
    <xf numFmtId="4" fontId="23" fillId="33" borderId="13" xfId="0" applyNumberFormat="1" applyFont="1" applyFill="1" applyBorder="1" applyAlignment="1">
      <alignment horizontal="right" vertical="center"/>
    </xf>
  </cellXfs>
  <cellStyles count="42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Chybně" xfId="20" builtinId="27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Poznámka" xfId="28" builtinId="10" customBuiltin="1"/>
    <cellStyle name="Propojená buňka" xfId="29" builtinId="24" customBuiltin="1"/>
    <cellStyle name="Správně" xfId="30" builtinId="26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2" defaultPivotStyle="PivotStyleLight16"/>
  <colors>
    <mruColors>
      <color rgb="FF00FFFF"/>
      <color rgb="FFFF66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K72"/>
  <sheetViews>
    <sheetView tabSelected="1" workbookViewId="0">
      <selection activeCell="F68" sqref="F68:H68"/>
    </sheetView>
  </sheetViews>
  <sheetFormatPr defaultRowHeight="10.5" x14ac:dyDescent="0.15"/>
  <cols>
    <col min="1" max="1" width="9.140625" style="1"/>
    <col min="2" max="2" width="73.42578125" style="1" bestFit="1" customWidth="1"/>
    <col min="3" max="3" width="8.28515625" style="1" bestFit="1" customWidth="1"/>
    <col min="4" max="4" width="8.42578125" style="1" bestFit="1" customWidth="1"/>
    <col min="5" max="5" width="8.5703125" style="1" bestFit="1" customWidth="1"/>
    <col min="6" max="6" width="10.7109375" style="1" customWidth="1"/>
    <col min="7" max="7" width="10.42578125" style="1" bestFit="1" customWidth="1"/>
    <col min="8" max="8" width="12.7109375" style="1" customWidth="1"/>
    <col min="9" max="16384" width="9.140625" style="1"/>
  </cols>
  <sheetData>
    <row r="3" spans="2:9" ht="15" x14ac:dyDescent="0.15">
      <c r="B3" s="7" t="s">
        <v>3</v>
      </c>
      <c r="C3" s="8"/>
      <c r="D3" s="2"/>
      <c r="E3" s="8"/>
      <c r="F3" s="2"/>
      <c r="G3" s="2"/>
      <c r="H3" s="2"/>
      <c r="I3" s="2"/>
    </row>
    <row r="4" spans="2:9" x14ac:dyDescent="0.15">
      <c r="B4" s="5" t="s">
        <v>4</v>
      </c>
      <c r="C4" s="8"/>
      <c r="D4" s="2"/>
      <c r="E4" s="8"/>
      <c r="F4" s="2"/>
      <c r="G4" s="2"/>
      <c r="H4" s="2"/>
      <c r="I4" s="2"/>
    </row>
    <row r="5" spans="2:9" x14ac:dyDescent="0.15">
      <c r="B5" s="5"/>
      <c r="C5" s="8"/>
      <c r="D5" s="2"/>
      <c r="E5" s="8"/>
      <c r="F5" s="2"/>
      <c r="G5" s="2"/>
      <c r="H5" s="2"/>
      <c r="I5" s="2"/>
    </row>
    <row r="6" spans="2:9" ht="15" x14ac:dyDescent="0.15">
      <c r="B6" s="7" t="s">
        <v>20</v>
      </c>
      <c r="C6" s="8"/>
      <c r="D6" s="2"/>
      <c r="E6" s="8"/>
      <c r="F6" s="2"/>
      <c r="G6" s="2"/>
      <c r="H6" s="2"/>
      <c r="I6" s="2"/>
    </row>
    <row r="7" spans="2:9" x14ac:dyDescent="0.15">
      <c r="B7" s="6" t="s">
        <v>5</v>
      </c>
      <c r="C7" s="8"/>
      <c r="D7" s="2"/>
      <c r="E7" s="8"/>
      <c r="F7" s="2"/>
      <c r="G7" s="2"/>
      <c r="H7" s="2"/>
      <c r="I7" s="2"/>
    </row>
    <row r="8" spans="2:9" ht="52.5" x14ac:dyDescent="0.15">
      <c r="B8" s="41" t="s">
        <v>6</v>
      </c>
      <c r="C8" s="26"/>
      <c r="D8" s="27" t="s">
        <v>7</v>
      </c>
      <c r="E8" s="28" t="s">
        <v>8</v>
      </c>
      <c r="F8" s="29" t="s">
        <v>9</v>
      </c>
      <c r="G8" s="28" t="s">
        <v>8</v>
      </c>
      <c r="H8" s="29" t="s">
        <v>10</v>
      </c>
      <c r="I8" s="2"/>
    </row>
    <row r="9" spans="2:9" x14ac:dyDescent="0.15">
      <c r="B9" s="23" t="s">
        <v>27</v>
      </c>
      <c r="C9" s="3"/>
      <c r="D9" s="4">
        <v>142</v>
      </c>
      <c r="E9" s="9" t="s">
        <v>1</v>
      </c>
      <c r="F9" s="10"/>
      <c r="G9" s="9" t="s">
        <v>11</v>
      </c>
      <c r="H9" s="11">
        <f t="shared" ref="H9:H12" si="0">F9*D9</f>
        <v>0</v>
      </c>
      <c r="I9" s="2"/>
    </row>
    <row r="10" spans="2:9" x14ac:dyDescent="0.15">
      <c r="B10" s="23" t="s">
        <v>28</v>
      </c>
      <c r="C10" s="3"/>
      <c r="D10" s="4">
        <v>8</v>
      </c>
      <c r="E10" s="9" t="s">
        <v>1</v>
      </c>
      <c r="F10" s="10"/>
      <c r="G10" s="9" t="s">
        <v>11</v>
      </c>
      <c r="H10" s="11">
        <f t="shared" si="0"/>
        <v>0</v>
      </c>
      <c r="I10" s="2"/>
    </row>
    <row r="11" spans="2:9" x14ac:dyDescent="0.15">
      <c r="B11" s="23" t="s">
        <v>29</v>
      </c>
      <c r="C11" s="3"/>
      <c r="D11" s="4">
        <v>51</v>
      </c>
      <c r="E11" s="9" t="s">
        <v>1</v>
      </c>
      <c r="F11" s="10"/>
      <c r="G11" s="9" t="s">
        <v>11</v>
      </c>
      <c r="H11" s="11">
        <f t="shared" si="0"/>
        <v>0</v>
      </c>
      <c r="I11" s="2"/>
    </row>
    <row r="12" spans="2:9" x14ac:dyDescent="0.15">
      <c r="B12" s="24" t="s">
        <v>31</v>
      </c>
      <c r="C12" s="34"/>
      <c r="D12" s="4">
        <f>D9</f>
        <v>142</v>
      </c>
      <c r="E12" s="9" t="s">
        <v>1</v>
      </c>
      <c r="F12" s="10"/>
      <c r="G12" s="9" t="s">
        <v>11</v>
      </c>
      <c r="H12" s="11">
        <f t="shared" si="0"/>
        <v>0</v>
      </c>
      <c r="I12" s="2"/>
    </row>
    <row r="13" spans="2:9" x14ac:dyDescent="0.15">
      <c r="B13" s="24" t="s">
        <v>30</v>
      </c>
      <c r="C13" s="34"/>
      <c r="D13" s="4">
        <f>D9+D10</f>
        <v>150</v>
      </c>
      <c r="E13" s="9" t="s">
        <v>1</v>
      </c>
      <c r="F13" s="10"/>
      <c r="G13" s="9" t="s">
        <v>11</v>
      </c>
      <c r="H13" s="11">
        <f t="shared" ref="H13" si="1">F13*D13</f>
        <v>0</v>
      </c>
      <c r="I13" s="2"/>
    </row>
    <row r="14" spans="2:9" x14ac:dyDescent="0.15">
      <c r="B14" s="6" t="s">
        <v>21</v>
      </c>
      <c r="C14" s="17"/>
      <c r="D14" s="5"/>
      <c r="E14" s="5"/>
      <c r="F14" s="18"/>
      <c r="G14" s="5"/>
      <c r="H14" s="18"/>
      <c r="I14" s="5"/>
    </row>
    <row r="15" spans="2:9" ht="52.5" x14ac:dyDescent="0.15">
      <c r="B15" s="25" t="s">
        <v>6</v>
      </c>
      <c r="C15" s="27" t="s">
        <v>12</v>
      </c>
      <c r="D15" s="27" t="s">
        <v>22</v>
      </c>
      <c r="E15" s="28" t="s">
        <v>8</v>
      </c>
      <c r="F15" s="29" t="s">
        <v>9</v>
      </c>
      <c r="G15" s="28" t="s">
        <v>8</v>
      </c>
      <c r="H15" s="29" t="s">
        <v>62</v>
      </c>
      <c r="I15" s="2"/>
    </row>
    <row r="16" spans="2:9" x14ac:dyDescent="0.15">
      <c r="B16" s="3" t="s">
        <v>23</v>
      </c>
      <c r="C16" s="4">
        <v>107</v>
      </c>
      <c r="D16" s="4">
        <f>C16*36</f>
        <v>3852</v>
      </c>
      <c r="E16" s="9" t="s">
        <v>1</v>
      </c>
      <c r="F16" s="10"/>
      <c r="G16" s="9" t="s">
        <v>13</v>
      </c>
      <c r="H16" s="11">
        <f t="shared" ref="H16:H21" si="2">F16*D16</f>
        <v>0</v>
      </c>
      <c r="I16" s="2"/>
    </row>
    <row r="17" spans="1:11" x14ac:dyDescent="0.15">
      <c r="B17" s="3" t="s">
        <v>24</v>
      </c>
      <c r="C17" s="4">
        <f>D9-C16</f>
        <v>35</v>
      </c>
      <c r="D17" s="4">
        <f t="shared" ref="D17:D21" si="3">C17*36</f>
        <v>1260</v>
      </c>
      <c r="E17" s="9" t="s">
        <v>1</v>
      </c>
      <c r="F17" s="10"/>
      <c r="G17" s="9" t="s">
        <v>13</v>
      </c>
      <c r="H17" s="11">
        <f t="shared" si="2"/>
        <v>0</v>
      </c>
      <c r="I17" s="2"/>
    </row>
    <row r="18" spans="1:11" x14ac:dyDescent="0.15">
      <c r="B18" s="3" t="s">
        <v>32</v>
      </c>
      <c r="C18" s="4">
        <f>D9</f>
        <v>142</v>
      </c>
      <c r="D18" s="4">
        <f t="shared" si="3"/>
        <v>5112</v>
      </c>
      <c r="E18" s="9" t="s">
        <v>1</v>
      </c>
      <c r="F18" s="10"/>
      <c r="G18" s="9" t="s">
        <v>13</v>
      </c>
      <c r="H18" s="11">
        <f t="shared" si="2"/>
        <v>0</v>
      </c>
      <c r="I18" s="2"/>
    </row>
    <row r="19" spans="1:11" x14ac:dyDescent="0.15">
      <c r="B19" s="3" t="s">
        <v>25</v>
      </c>
      <c r="C19" s="4">
        <v>51</v>
      </c>
      <c r="D19" s="4">
        <f t="shared" si="3"/>
        <v>1836</v>
      </c>
      <c r="E19" s="9" t="s">
        <v>1</v>
      </c>
      <c r="F19" s="10"/>
      <c r="G19" s="9" t="s">
        <v>13</v>
      </c>
      <c r="H19" s="11">
        <f t="shared" si="2"/>
        <v>0</v>
      </c>
      <c r="I19" s="2"/>
    </row>
    <row r="20" spans="1:11" x14ac:dyDescent="0.15">
      <c r="B20" s="3" t="s">
        <v>26</v>
      </c>
      <c r="C20" s="4">
        <v>8</v>
      </c>
      <c r="D20" s="4">
        <f t="shared" si="3"/>
        <v>288</v>
      </c>
      <c r="E20" s="9" t="s">
        <v>1</v>
      </c>
      <c r="F20" s="10"/>
      <c r="G20" s="9" t="s">
        <v>13</v>
      </c>
      <c r="H20" s="11">
        <f t="shared" si="2"/>
        <v>0</v>
      </c>
      <c r="I20" s="2"/>
    </row>
    <row r="21" spans="1:11" x14ac:dyDescent="0.15">
      <c r="B21" s="3" t="s">
        <v>33</v>
      </c>
      <c r="C21" s="19">
        <f>D13</f>
        <v>150</v>
      </c>
      <c r="D21" s="4">
        <f t="shared" si="3"/>
        <v>5400</v>
      </c>
      <c r="E21" s="9" t="s">
        <v>1</v>
      </c>
      <c r="F21" s="10"/>
      <c r="G21" s="9" t="s">
        <v>13</v>
      </c>
      <c r="H21" s="11">
        <f t="shared" si="2"/>
        <v>0</v>
      </c>
      <c r="I21" s="2"/>
    </row>
    <row r="22" spans="1:11" x14ac:dyDescent="0.15">
      <c r="B22" s="6" t="s">
        <v>73</v>
      </c>
      <c r="C22" s="17"/>
      <c r="D22" s="20"/>
      <c r="E22" s="21"/>
      <c r="F22" s="18"/>
      <c r="G22" s="21"/>
      <c r="H22" s="18"/>
      <c r="I22" s="5"/>
    </row>
    <row r="23" spans="1:11" ht="52.5" x14ac:dyDescent="0.15">
      <c r="B23" s="25" t="s">
        <v>6</v>
      </c>
      <c r="C23" s="27" t="s">
        <v>12</v>
      </c>
      <c r="D23" s="27" t="s">
        <v>22</v>
      </c>
      <c r="E23" s="28" t="s">
        <v>8</v>
      </c>
      <c r="F23" s="29" t="s">
        <v>9</v>
      </c>
      <c r="G23" s="28" t="s">
        <v>8</v>
      </c>
      <c r="H23" s="29" t="s">
        <v>62</v>
      </c>
      <c r="I23" s="2"/>
    </row>
    <row r="24" spans="1:11" x14ac:dyDescent="0.15">
      <c r="A24" s="30"/>
      <c r="B24" s="31" t="s">
        <v>34</v>
      </c>
      <c r="C24" s="32"/>
      <c r="D24" s="4"/>
      <c r="E24" s="33"/>
      <c r="F24" s="32"/>
      <c r="G24" s="33"/>
      <c r="H24" s="32"/>
      <c r="I24" s="12"/>
      <c r="J24" s="30"/>
      <c r="K24" s="30"/>
    </row>
    <row r="25" spans="1:11" x14ac:dyDescent="0.15">
      <c r="B25" s="3" t="s">
        <v>14</v>
      </c>
      <c r="C25" s="19">
        <v>6950</v>
      </c>
      <c r="D25" s="4">
        <f t="shared" ref="D25:D55" si="4">C25*36</f>
        <v>250200</v>
      </c>
      <c r="E25" s="9" t="s">
        <v>2</v>
      </c>
      <c r="F25" s="10"/>
      <c r="G25" s="9" t="s">
        <v>15</v>
      </c>
      <c r="H25" s="11">
        <f t="shared" ref="H25:H52" si="5">F25*D25</f>
        <v>0</v>
      </c>
      <c r="I25" s="2"/>
    </row>
    <row r="26" spans="1:11" x14ac:dyDescent="0.15">
      <c r="B26" s="3" t="s">
        <v>16</v>
      </c>
      <c r="C26" s="19">
        <v>550</v>
      </c>
      <c r="D26" s="4">
        <f t="shared" si="4"/>
        <v>19800</v>
      </c>
      <c r="E26" s="9" t="s">
        <v>2</v>
      </c>
      <c r="F26" s="10"/>
      <c r="G26" s="9" t="s">
        <v>15</v>
      </c>
      <c r="H26" s="11">
        <f>F26*D26</f>
        <v>0</v>
      </c>
      <c r="I26" s="2"/>
    </row>
    <row r="27" spans="1:11" x14ac:dyDescent="0.15">
      <c r="B27" s="3" t="s">
        <v>17</v>
      </c>
      <c r="C27" s="19">
        <v>30</v>
      </c>
      <c r="D27" s="4">
        <f t="shared" si="4"/>
        <v>1080</v>
      </c>
      <c r="E27" s="9" t="s">
        <v>2</v>
      </c>
      <c r="F27" s="10"/>
      <c r="G27" s="9" t="s">
        <v>15</v>
      </c>
      <c r="H27" s="11">
        <f t="shared" si="5"/>
        <v>0</v>
      </c>
      <c r="I27" s="2"/>
    </row>
    <row r="28" spans="1:11" x14ac:dyDescent="0.15">
      <c r="B28" s="3" t="s">
        <v>18</v>
      </c>
      <c r="C28" s="19">
        <v>2200</v>
      </c>
      <c r="D28" s="4">
        <f t="shared" si="4"/>
        <v>79200</v>
      </c>
      <c r="E28" s="9" t="s">
        <v>1</v>
      </c>
      <c r="F28" s="10"/>
      <c r="G28" s="9" t="s">
        <v>11</v>
      </c>
      <c r="H28" s="11">
        <f t="shared" ref="H28" si="6">F28*D28</f>
        <v>0</v>
      </c>
      <c r="I28" s="2"/>
    </row>
    <row r="29" spans="1:11" s="30" customFormat="1" x14ac:dyDescent="0.15">
      <c r="B29" s="31" t="s">
        <v>74</v>
      </c>
      <c r="C29" s="35"/>
      <c r="D29" s="36"/>
      <c r="E29" s="37"/>
      <c r="F29" s="38"/>
      <c r="G29" s="37"/>
      <c r="H29" s="38"/>
      <c r="I29" s="12"/>
    </row>
    <row r="30" spans="1:11" s="30" customFormat="1" x14ac:dyDescent="0.15">
      <c r="B30" s="3" t="s">
        <v>19</v>
      </c>
      <c r="C30" s="19">
        <v>75</v>
      </c>
      <c r="D30" s="4">
        <f t="shared" si="4"/>
        <v>2700</v>
      </c>
      <c r="E30" s="9" t="s">
        <v>1</v>
      </c>
      <c r="F30" s="10"/>
      <c r="G30" s="9" t="s">
        <v>11</v>
      </c>
      <c r="H30" s="11">
        <f t="shared" ref="H30" si="7">F30*D30</f>
        <v>0</v>
      </c>
      <c r="I30" s="12"/>
    </row>
    <row r="31" spans="1:11" x14ac:dyDescent="0.15">
      <c r="B31" s="3" t="s">
        <v>35</v>
      </c>
      <c r="C31" s="19">
        <v>30</v>
      </c>
      <c r="D31" s="4">
        <f t="shared" si="4"/>
        <v>1080</v>
      </c>
      <c r="E31" s="9" t="s">
        <v>2</v>
      </c>
      <c r="F31" s="10"/>
      <c r="G31" s="9" t="s">
        <v>15</v>
      </c>
      <c r="H31" s="11">
        <f t="shared" si="5"/>
        <v>0</v>
      </c>
      <c r="I31" s="2"/>
    </row>
    <row r="32" spans="1:11" x14ac:dyDescent="0.15">
      <c r="B32" s="3" t="s">
        <v>36</v>
      </c>
      <c r="C32" s="19">
        <v>30</v>
      </c>
      <c r="D32" s="4">
        <f t="shared" si="4"/>
        <v>1080</v>
      </c>
      <c r="E32" s="9" t="s">
        <v>2</v>
      </c>
      <c r="F32" s="10"/>
      <c r="G32" s="9" t="s">
        <v>15</v>
      </c>
      <c r="H32" s="11">
        <f t="shared" si="5"/>
        <v>0</v>
      </c>
      <c r="I32" s="2"/>
    </row>
    <row r="33" spans="2:9" x14ac:dyDescent="0.15">
      <c r="B33" s="3" t="s">
        <v>37</v>
      </c>
      <c r="C33" s="19">
        <v>30</v>
      </c>
      <c r="D33" s="4">
        <f t="shared" si="4"/>
        <v>1080</v>
      </c>
      <c r="E33" s="9" t="s">
        <v>2</v>
      </c>
      <c r="F33" s="10"/>
      <c r="G33" s="9" t="s">
        <v>15</v>
      </c>
      <c r="H33" s="11">
        <f t="shared" si="5"/>
        <v>0</v>
      </c>
      <c r="I33" s="2"/>
    </row>
    <row r="34" spans="2:9" x14ac:dyDescent="0.15">
      <c r="B34" s="3" t="s">
        <v>38</v>
      </c>
      <c r="C34" s="19">
        <v>30</v>
      </c>
      <c r="D34" s="4">
        <f t="shared" si="4"/>
        <v>1080</v>
      </c>
      <c r="E34" s="9" t="s">
        <v>2</v>
      </c>
      <c r="F34" s="10"/>
      <c r="G34" s="9" t="s">
        <v>15</v>
      </c>
      <c r="H34" s="11">
        <f t="shared" si="5"/>
        <v>0</v>
      </c>
      <c r="I34" s="2"/>
    </row>
    <row r="35" spans="2:9" x14ac:dyDescent="0.15">
      <c r="B35" s="3" t="s">
        <v>39</v>
      </c>
      <c r="C35" s="19">
        <v>50</v>
      </c>
      <c r="D35" s="4">
        <f t="shared" si="4"/>
        <v>1800</v>
      </c>
      <c r="E35" s="9" t="s">
        <v>2</v>
      </c>
      <c r="F35" s="10"/>
      <c r="G35" s="9" t="s">
        <v>15</v>
      </c>
      <c r="H35" s="11">
        <f t="shared" si="5"/>
        <v>0</v>
      </c>
      <c r="I35" s="2"/>
    </row>
    <row r="36" spans="2:9" x14ac:dyDescent="0.15">
      <c r="B36" s="3" t="s">
        <v>40</v>
      </c>
      <c r="C36" s="19">
        <v>100</v>
      </c>
      <c r="D36" s="4">
        <f t="shared" si="4"/>
        <v>3600</v>
      </c>
      <c r="E36" s="9" t="s">
        <v>1</v>
      </c>
      <c r="F36" s="10"/>
      <c r="G36" s="9" t="s">
        <v>11</v>
      </c>
      <c r="H36" s="11">
        <f t="shared" si="5"/>
        <v>0</v>
      </c>
      <c r="I36" s="2"/>
    </row>
    <row r="37" spans="2:9" x14ac:dyDescent="0.15">
      <c r="B37" s="3" t="s">
        <v>52</v>
      </c>
      <c r="C37" s="19">
        <v>120</v>
      </c>
      <c r="D37" s="4">
        <f t="shared" si="4"/>
        <v>4320</v>
      </c>
      <c r="E37" s="9" t="s">
        <v>2</v>
      </c>
      <c r="F37" s="10"/>
      <c r="G37" s="9" t="s">
        <v>15</v>
      </c>
      <c r="H37" s="11">
        <f t="shared" si="5"/>
        <v>0</v>
      </c>
      <c r="I37" s="2"/>
    </row>
    <row r="38" spans="2:9" x14ac:dyDescent="0.15">
      <c r="B38" s="3" t="s">
        <v>53</v>
      </c>
      <c r="C38" s="19">
        <v>80</v>
      </c>
      <c r="D38" s="4">
        <f t="shared" si="4"/>
        <v>2880</v>
      </c>
      <c r="E38" s="9" t="s">
        <v>2</v>
      </c>
      <c r="F38" s="10"/>
      <c r="G38" s="9" t="s">
        <v>15</v>
      </c>
      <c r="H38" s="11">
        <f t="shared" si="5"/>
        <v>0</v>
      </c>
      <c r="I38" s="2"/>
    </row>
    <row r="39" spans="2:9" x14ac:dyDescent="0.15">
      <c r="B39" s="3" t="s">
        <v>54</v>
      </c>
      <c r="C39" s="19">
        <v>60</v>
      </c>
      <c r="D39" s="4">
        <f t="shared" si="4"/>
        <v>2160</v>
      </c>
      <c r="E39" s="9" t="s">
        <v>2</v>
      </c>
      <c r="F39" s="10"/>
      <c r="G39" s="9" t="s">
        <v>15</v>
      </c>
      <c r="H39" s="11">
        <f t="shared" si="5"/>
        <v>0</v>
      </c>
      <c r="I39" s="2"/>
    </row>
    <row r="40" spans="2:9" x14ac:dyDescent="0.15">
      <c r="B40" s="3" t="s">
        <v>55</v>
      </c>
      <c r="C40" s="19">
        <v>200</v>
      </c>
      <c r="D40" s="4">
        <f t="shared" si="4"/>
        <v>7200</v>
      </c>
      <c r="E40" s="9" t="s">
        <v>2</v>
      </c>
      <c r="F40" s="10"/>
      <c r="G40" s="9" t="s">
        <v>15</v>
      </c>
      <c r="H40" s="11">
        <f t="shared" si="5"/>
        <v>0</v>
      </c>
      <c r="I40" s="2"/>
    </row>
    <row r="41" spans="2:9" x14ac:dyDescent="0.15">
      <c r="B41" s="3" t="s">
        <v>56</v>
      </c>
      <c r="C41" s="19">
        <v>100</v>
      </c>
      <c r="D41" s="4">
        <f t="shared" si="4"/>
        <v>3600</v>
      </c>
      <c r="E41" s="9" t="s">
        <v>2</v>
      </c>
      <c r="F41" s="10"/>
      <c r="G41" s="9" t="s">
        <v>15</v>
      </c>
      <c r="H41" s="11">
        <f t="shared" si="5"/>
        <v>0</v>
      </c>
      <c r="I41" s="2"/>
    </row>
    <row r="42" spans="2:9" x14ac:dyDescent="0.15">
      <c r="B42" s="3" t="s">
        <v>57</v>
      </c>
      <c r="C42" s="19">
        <v>100</v>
      </c>
      <c r="D42" s="4">
        <f t="shared" si="4"/>
        <v>3600</v>
      </c>
      <c r="E42" s="9" t="s">
        <v>2</v>
      </c>
      <c r="F42" s="10"/>
      <c r="G42" s="9" t="s">
        <v>15</v>
      </c>
      <c r="H42" s="11">
        <f t="shared" si="5"/>
        <v>0</v>
      </c>
      <c r="I42" s="2"/>
    </row>
    <row r="43" spans="2:9" x14ac:dyDescent="0.15">
      <c r="B43" s="3" t="s">
        <v>58</v>
      </c>
      <c r="C43" s="19">
        <v>300</v>
      </c>
      <c r="D43" s="4">
        <f t="shared" si="4"/>
        <v>10800</v>
      </c>
      <c r="E43" s="9" t="s">
        <v>1</v>
      </c>
      <c r="F43" s="10"/>
      <c r="G43" s="9" t="s">
        <v>11</v>
      </c>
      <c r="H43" s="11">
        <f t="shared" ref="H43:H45" si="8">F43*D43</f>
        <v>0</v>
      </c>
      <c r="I43" s="2"/>
    </row>
    <row r="44" spans="2:9" x14ac:dyDescent="0.15">
      <c r="B44" s="3" t="s">
        <v>59</v>
      </c>
      <c r="C44" s="19">
        <v>150</v>
      </c>
      <c r="D44" s="4">
        <f t="shared" si="4"/>
        <v>5400</v>
      </c>
      <c r="E44" s="9" t="s">
        <v>1</v>
      </c>
      <c r="F44" s="10"/>
      <c r="G44" s="9" t="s">
        <v>11</v>
      </c>
      <c r="H44" s="11">
        <f t="shared" si="8"/>
        <v>0</v>
      </c>
      <c r="I44" s="2"/>
    </row>
    <row r="45" spans="2:9" x14ac:dyDescent="0.15">
      <c r="B45" s="3" t="s">
        <v>60</v>
      </c>
      <c r="C45" s="19">
        <v>150</v>
      </c>
      <c r="D45" s="4">
        <f t="shared" si="4"/>
        <v>5400</v>
      </c>
      <c r="E45" s="9" t="s">
        <v>1</v>
      </c>
      <c r="F45" s="10"/>
      <c r="G45" s="9" t="s">
        <v>11</v>
      </c>
      <c r="H45" s="11">
        <f t="shared" si="8"/>
        <v>0</v>
      </c>
      <c r="I45" s="2"/>
    </row>
    <row r="46" spans="2:9" x14ac:dyDescent="0.15">
      <c r="B46" s="3" t="s">
        <v>61</v>
      </c>
      <c r="C46" s="19">
        <v>15</v>
      </c>
      <c r="D46" s="4">
        <f t="shared" si="4"/>
        <v>540</v>
      </c>
      <c r="E46" s="9" t="s">
        <v>1</v>
      </c>
      <c r="F46" s="10"/>
      <c r="G46" s="9" t="s">
        <v>11</v>
      </c>
      <c r="H46" s="11">
        <f t="shared" ref="H46" si="9">F46*D46</f>
        <v>0</v>
      </c>
      <c r="I46" s="2"/>
    </row>
    <row r="47" spans="2:9" x14ac:dyDescent="0.15">
      <c r="B47" s="3" t="s">
        <v>43</v>
      </c>
      <c r="C47" s="19">
        <v>3</v>
      </c>
      <c r="D47" s="4">
        <f t="shared" si="4"/>
        <v>108</v>
      </c>
      <c r="E47" s="9" t="s">
        <v>42</v>
      </c>
      <c r="F47" s="10"/>
      <c r="G47" s="9" t="s">
        <v>51</v>
      </c>
      <c r="H47" s="11">
        <f t="shared" si="5"/>
        <v>0</v>
      </c>
      <c r="I47" s="2"/>
    </row>
    <row r="48" spans="2:9" x14ac:dyDescent="0.15">
      <c r="B48" s="3" t="s">
        <v>44</v>
      </c>
      <c r="C48" s="19">
        <v>2</v>
      </c>
      <c r="D48" s="4">
        <f t="shared" si="4"/>
        <v>72</v>
      </c>
      <c r="E48" s="9" t="s">
        <v>42</v>
      </c>
      <c r="F48" s="10"/>
      <c r="G48" s="9" t="s">
        <v>51</v>
      </c>
      <c r="H48" s="11">
        <f t="shared" si="5"/>
        <v>0</v>
      </c>
      <c r="I48" s="2"/>
    </row>
    <row r="49" spans="2:9" x14ac:dyDescent="0.15">
      <c r="B49" s="3" t="s">
        <v>41</v>
      </c>
      <c r="C49" s="19">
        <v>2</v>
      </c>
      <c r="D49" s="4">
        <f t="shared" si="4"/>
        <v>72</v>
      </c>
      <c r="E49" s="9" t="s">
        <v>42</v>
      </c>
      <c r="F49" s="10"/>
      <c r="G49" s="9" t="s">
        <v>51</v>
      </c>
      <c r="H49" s="11">
        <f t="shared" si="5"/>
        <v>0</v>
      </c>
      <c r="I49" s="2"/>
    </row>
    <row r="50" spans="2:9" x14ac:dyDescent="0.15">
      <c r="B50" s="3" t="s">
        <v>45</v>
      </c>
      <c r="C50" s="19">
        <v>3</v>
      </c>
      <c r="D50" s="4">
        <f t="shared" si="4"/>
        <v>108</v>
      </c>
      <c r="E50" s="9" t="s">
        <v>1</v>
      </c>
      <c r="F50" s="10"/>
      <c r="G50" s="9" t="s">
        <v>11</v>
      </c>
      <c r="H50" s="11">
        <f t="shared" si="5"/>
        <v>0</v>
      </c>
      <c r="I50" s="2"/>
    </row>
    <row r="51" spans="2:9" x14ac:dyDescent="0.15">
      <c r="B51" s="3" t="s">
        <v>46</v>
      </c>
      <c r="C51" s="19">
        <v>3</v>
      </c>
      <c r="D51" s="4">
        <f t="shared" si="4"/>
        <v>108</v>
      </c>
      <c r="E51" s="9" t="s">
        <v>1</v>
      </c>
      <c r="F51" s="10"/>
      <c r="G51" s="9" t="s">
        <v>11</v>
      </c>
      <c r="H51" s="11">
        <f t="shared" si="5"/>
        <v>0</v>
      </c>
      <c r="I51" s="2"/>
    </row>
    <row r="52" spans="2:9" x14ac:dyDescent="0.15">
      <c r="B52" s="3" t="s">
        <v>47</v>
      </c>
      <c r="C52" s="19">
        <v>2</v>
      </c>
      <c r="D52" s="4">
        <f t="shared" si="4"/>
        <v>72</v>
      </c>
      <c r="E52" s="9" t="s">
        <v>1</v>
      </c>
      <c r="F52" s="10"/>
      <c r="G52" s="9" t="s">
        <v>11</v>
      </c>
      <c r="H52" s="11">
        <f t="shared" si="5"/>
        <v>0</v>
      </c>
      <c r="I52" s="2"/>
    </row>
    <row r="53" spans="2:9" x14ac:dyDescent="0.15">
      <c r="B53" s="3" t="s">
        <v>48</v>
      </c>
      <c r="C53" s="19">
        <v>1</v>
      </c>
      <c r="D53" s="4">
        <f t="shared" si="4"/>
        <v>36</v>
      </c>
      <c r="E53" s="9" t="s">
        <v>1</v>
      </c>
      <c r="F53" s="10"/>
      <c r="G53" s="9" t="s">
        <v>11</v>
      </c>
      <c r="H53" s="11">
        <f t="shared" ref="H53:H55" si="10">F53*D53</f>
        <v>0</v>
      </c>
      <c r="I53" s="2"/>
    </row>
    <row r="54" spans="2:9" x14ac:dyDescent="0.15">
      <c r="B54" s="3" t="s">
        <v>49</v>
      </c>
      <c r="C54" s="19">
        <v>1</v>
      </c>
      <c r="D54" s="4">
        <f t="shared" si="4"/>
        <v>36</v>
      </c>
      <c r="E54" s="9" t="s">
        <v>1</v>
      </c>
      <c r="F54" s="10"/>
      <c r="G54" s="9" t="s">
        <v>11</v>
      </c>
      <c r="H54" s="11">
        <f t="shared" si="10"/>
        <v>0</v>
      </c>
      <c r="I54" s="2"/>
    </row>
    <row r="55" spans="2:9" x14ac:dyDescent="0.15">
      <c r="B55" s="3" t="s">
        <v>50</v>
      </c>
      <c r="C55" s="19">
        <v>1</v>
      </c>
      <c r="D55" s="4">
        <f t="shared" si="4"/>
        <v>36</v>
      </c>
      <c r="E55" s="9" t="s">
        <v>1</v>
      </c>
      <c r="F55" s="10"/>
      <c r="G55" s="9" t="s">
        <v>11</v>
      </c>
      <c r="H55" s="11">
        <f t="shared" si="10"/>
        <v>0</v>
      </c>
      <c r="I55" s="2"/>
    </row>
    <row r="56" spans="2:9" x14ac:dyDescent="0.15">
      <c r="B56" s="2"/>
      <c r="C56" s="8"/>
      <c r="D56" s="2"/>
      <c r="E56" s="8"/>
      <c r="F56" s="2"/>
      <c r="G56" s="2"/>
      <c r="H56" s="2"/>
      <c r="I56" s="2"/>
    </row>
    <row r="57" spans="2:9" ht="24.75" customHeight="1" x14ac:dyDescent="0.15">
      <c r="B57" s="39" t="s">
        <v>63</v>
      </c>
      <c r="C57" s="39"/>
      <c r="D57" s="39"/>
      <c r="E57" s="39"/>
      <c r="F57" s="42">
        <f>SUM(H8:H55)</f>
        <v>0</v>
      </c>
      <c r="G57" s="43"/>
      <c r="H57" s="44"/>
      <c r="I57" s="2"/>
    </row>
    <row r="60" spans="2:9" ht="15" x14ac:dyDescent="0.15">
      <c r="B60" s="7" t="s">
        <v>0</v>
      </c>
      <c r="C60" s="8"/>
      <c r="D60" s="2"/>
      <c r="E60" s="8"/>
      <c r="F60" s="2"/>
      <c r="G60" s="2"/>
      <c r="H60" s="2"/>
    </row>
    <row r="61" spans="2:9" ht="52.5" x14ac:dyDescent="0.15">
      <c r="B61" s="25" t="s">
        <v>6</v>
      </c>
      <c r="C61" s="27" t="s">
        <v>66</v>
      </c>
      <c r="D61" s="27" t="s">
        <v>22</v>
      </c>
      <c r="E61" s="28" t="s">
        <v>8</v>
      </c>
      <c r="F61" s="29" t="s">
        <v>75</v>
      </c>
      <c r="G61" s="28" t="s">
        <v>8</v>
      </c>
      <c r="H61" s="29" t="s">
        <v>10</v>
      </c>
    </row>
    <row r="62" spans="2:9" x14ac:dyDescent="0.15">
      <c r="B62" s="23" t="s">
        <v>64</v>
      </c>
      <c r="C62" s="4">
        <v>1</v>
      </c>
      <c r="D62" s="4">
        <f>C62*3</f>
        <v>3</v>
      </c>
      <c r="E62" s="9" t="s">
        <v>65</v>
      </c>
      <c r="F62" s="10"/>
      <c r="G62" s="9" t="s">
        <v>11</v>
      </c>
      <c r="H62" s="11">
        <f t="shared" ref="H62" si="11">F62*D62</f>
        <v>0</v>
      </c>
    </row>
    <row r="63" spans="2:9" x14ac:dyDescent="0.15">
      <c r="B63" s="12"/>
      <c r="C63" s="13"/>
      <c r="D63" s="14"/>
      <c r="E63" s="15"/>
      <c r="F63" s="16"/>
      <c r="G63" s="15"/>
      <c r="H63" s="16"/>
    </row>
    <row r="64" spans="2:9" ht="42" x14ac:dyDescent="0.15">
      <c r="B64" s="25" t="s">
        <v>6</v>
      </c>
      <c r="C64" s="29" t="s">
        <v>68</v>
      </c>
      <c r="D64" s="27" t="s">
        <v>67</v>
      </c>
      <c r="E64" s="28" t="s">
        <v>8</v>
      </c>
      <c r="F64" s="29" t="s">
        <v>69</v>
      </c>
      <c r="G64" s="28" t="s">
        <v>8</v>
      </c>
      <c r="H64" s="29" t="s">
        <v>62</v>
      </c>
    </row>
    <row r="65" spans="2:8" x14ac:dyDescent="0.15">
      <c r="B65" s="3" t="s">
        <v>76</v>
      </c>
      <c r="C65" s="40"/>
      <c r="D65" s="4">
        <f>C65*3</f>
        <v>0</v>
      </c>
      <c r="E65" s="9" t="s">
        <v>1</v>
      </c>
      <c r="F65" s="22">
        <v>5000</v>
      </c>
      <c r="G65" s="9" t="s">
        <v>11</v>
      </c>
      <c r="H65" s="11">
        <f>F65*D65</f>
        <v>0</v>
      </c>
    </row>
    <row r="66" spans="2:8" x14ac:dyDescent="0.15">
      <c r="B66" s="3" t="s">
        <v>77</v>
      </c>
      <c r="C66" s="40"/>
      <c r="D66" s="4">
        <f>C66*3</f>
        <v>0</v>
      </c>
      <c r="E66" s="9" t="s">
        <v>1</v>
      </c>
      <c r="F66" s="22">
        <v>7000</v>
      </c>
      <c r="G66" s="9" t="s">
        <v>11</v>
      </c>
      <c r="H66" s="11">
        <f>F66*D66</f>
        <v>0</v>
      </c>
    </row>
    <row r="68" spans="2:8" ht="24" customHeight="1" x14ac:dyDescent="0.15">
      <c r="B68" s="39" t="s">
        <v>70</v>
      </c>
      <c r="C68" s="39"/>
      <c r="D68" s="39"/>
      <c r="E68" s="39"/>
      <c r="F68" s="42">
        <f>SUM(H62:H66)</f>
        <v>0</v>
      </c>
      <c r="G68" s="43"/>
      <c r="H68" s="44"/>
    </row>
    <row r="71" spans="2:8" ht="15" x14ac:dyDescent="0.15">
      <c r="B71" s="7" t="s">
        <v>71</v>
      </c>
    </row>
    <row r="72" spans="2:8" ht="21" customHeight="1" x14ac:dyDescent="0.15">
      <c r="B72" s="39" t="s">
        <v>72</v>
      </c>
      <c r="C72" s="39"/>
      <c r="D72" s="39"/>
      <c r="E72" s="39"/>
      <c r="F72" s="42">
        <f>F57-F68</f>
        <v>0</v>
      </c>
      <c r="G72" s="43"/>
      <c r="H72" s="44"/>
    </row>
  </sheetData>
  <mergeCells count="3">
    <mergeCell ref="F57:H57"/>
    <mergeCell ref="F68:H68"/>
    <mergeCell ref="F72:H72"/>
  </mergeCells>
  <pageMargins left="0.70866141732283472" right="0.70866141732283472" top="0.78740157480314965" bottom="0.78740157480314965" header="0.31496062992125984" footer="0.31496062992125984"/>
  <pageSetup paperSize="9" scale="99" fitToHeight="2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Model NC</vt:lpstr>
      <vt:lpstr>'Model NC'!Oblast_tisku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Faflíková Sylva 45383</dc:creator>
  <cp:lastModifiedBy>Dagmar Lešnerová</cp:lastModifiedBy>
  <cp:lastPrinted>2014-08-07T14:22:20Z</cp:lastPrinted>
  <dcterms:created xsi:type="dcterms:W3CDTF">2014-05-21T07:54:01Z</dcterms:created>
  <dcterms:modified xsi:type="dcterms:W3CDTF">2014-11-17T13:44:10Z</dcterms:modified>
</cp:coreProperties>
</file>